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880" activeTab="0"/>
  </bookViews>
  <sheets>
    <sheet name="Bouyancy" sheetId="1" r:id="rId1"/>
  </sheets>
  <definedNames>
    <definedName name="_xlnm.Print_Area" localSheetId="0">'Bouyancy'!$A$1:$F$17</definedName>
  </definedNames>
  <calcPr fullCalcOnLoad="1"/>
</workbook>
</file>

<file path=xl/sharedStrings.xml><?xml version="1.0" encoding="utf-8"?>
<sst xmlns="http://schemas.openxmlformats.org/spreadsheetml/2006/main" count="32" uniqueCount="26">
  <si>
    <t>Cylinder Volume:</t>
  </si>
  <si>
    <t>Buoyancy when empty:</t>
  </si>
  <si>
    <t>Sea water</t>
  </si>
  <si>
    <t>Fresh water</t>
  </si>
  <si>
    <t>Buoyancy when full:</t>
  </si>
  <si>
    <t>Cylinder Weight:</t>
  </si>
  <si>
    <t>Cylinder Pressure:</t>
  </si>
  <si>
    <t>Volume of air (Litres)</t>
  </si>
  <si>
    <t>Weight of air (Kilos)</t>
  </si>
  <si>
    <t>Cylinder volume (Litres)</t>
  </si>
  <si>
    <t>Full cylinder weight</t>
  </si>
  <si>
    <t>Sea water displaced</t>
  </si>
  <si>
    <t>Nitrogen</t>
  </si>
  <si>
    <t>GAS mix:</t>
  </si>
  <si>
    <t>Oxygen</t>
  </si>
  <si>
    <t>Helium</t>
  </si>
  <si>
    <t>Weight of gas:</t>
  </si>
  <si>
    <t>Total weight for one mole:</t>
  </si>
  <si>
    <t>Total weight of one litre</t>
  </si>
  <si>
    <t>L</t>
  </si>
  <si>
    <t>Kg</t>
  </si>
  <si>
    <t>bar</t>
  </si>
  <si>
    <t>kg</t>
  </si>
  <si>
    <t>This calculator was inspired by Greg Roach's on-line cylinder buoyancy calculator, at http://www.subaqua.co.uk/cgi-bin/cylinder-buoyancy.cgi</t>
  </si>
  <si>
    <t>Cylinder material</t>
  </si>
  <si>
    <t>© Written by Dominic Humphries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</si>
</sst>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2" fontId="0" fillId="2" borderId="4" xfId="0" applyNumberFormat="1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1"/>
  <sheetViews>
    <sheetView tabSelected="1" workbookViewId="0" topLeftCell="A1">
      <selection activeCell="A1" sqref="A1"/>
    </sheetView>
  </sheetViews>
  <sheetFormatPr defaultColWidth="9.140625" defaultRowHeight="12.75"/>
  <cols>
    <col min="2" max="2" width="20.28125" style="0" customWidth="1"/>
    <col min="3" max="3" width="10.140625" style="0" customWidth="1"/>
    <col min="4" max="4" width="5.57421875" style="0" customWidth="1"/>
    <col min="5" max="5" width="11.28125" style="0" customWidth="1"/>
    <col min="6" max="6" width="9.140625" style="0" customWidth="1"/>
    <col min="7" max="7" width="20.8515625" style="2" hidden="1" customWidth="1"/>
    <col min="8" max="8" width="2.28125" style="1" hidden="1" customWidth="1"/>
    <col min="9" max="9" width="23.7109375" style="0" hidden="1" customWidth="1"/>
  </cols>
  <sheetData>
    <row r="1" spans="1:9" ht="13.5" thickBot="1">
      <c r="A1" s="9"/>
      <c r="B1" s="9"/>
      <c r="C1" s="9"/>
      <c r="D1" s="9"/>
      <c r="E1" s="9"/>
      <c r="F1" s="9"/>
      <c r="G1" s="10" t="s">
        <v>7</v>
      </c>
      <c r="H1" s="11"/>
      <c r="I1" s="10" t="s">
        <v>16</v>
      </c>
    </row>
    <row r="2" spans="1:9" ht="13.5" thickBot="1">
      <c r="A2" s="9"/>
      <c r="B2" s="9" t="s">
        <v>0</v>
      </c>
      <c r="C2" s="12"/>
      <c r="D2" s="9" t="s">
        <v>19</v>
      </c>
      <c r="E2" s="13" t="s">
        <v>24</v>
      </c>
      <c r="F2" s="13"/>
      <c r="G2" s="14">
        <f>SUM(C6*C2)</f>
        <v>0</v>
      </c>
      <c r="H2" s="11"/>
      <c r="I2" s="10"/>
    </row>
    <row r="3" spans="1:9" ht="13.5" thickBot="1">
      <c r="A3" s="9"/>
      <c r="B3" s="9"/>
      <c r="C3" s="9"/>
      <c r="D3" s="9"/>
      <c r="E3" s="9"/>
      <c r="F3" s="9"/>
      <c r="G3" s="10"/>
      <c r="H3" s="11"/>
      <c r="I3" s="10" t="s">
        <v>12</v>
      </c>
    </row>
    <row r="4" spans="1:9" ht="13.5" thickBot="1">
      <c r="A4" s="9"/>
      <c r="B4" s="9" t="s">
        <v>5</v>
      </c>
      <c r="C4" s="12"/>
      <c r="D4" s="9" t="s">
        <v>20</v>
      </c>
      <c r="E4" s="9"/>
      <c r="F4" s="9"/>
      <c r="G4" s="10" t="s">
        <v>8</v>
      </c>
      <c r="H4" s="11"/>
      <c r="I4" s="10">
        <f>SUM(C14*28/100)</f>
        <v>22.12</v>
      </c>
    </row>
    <row r="5" spans="1:9" ht="13.5" thickBot="1">
      <c r="A5" s="9"/>
      <c r="B5" s="9"/>
      <c r="C5" s="9"/>
      <c r="D5" s="9"/>
      <c r="E5" s="9"/>
      <c r="F5" s="9"/>
      <c r="G5" s="10">
        <f>SUM(G2*I16)</f>
        <v>0</v>
      </c>
      <c r="H5" s="11"/>
      <c r="I5" s="10"/>
    </row>
    <row r="6" spans="1:9" ht="13.5" thickBot="1">
      <c r="A6" s="9"/>
      <c r="B6" s="9" t="s">
        <v>6</v>
      </c>
      <c r="C6" s="12"/>
      <c r="D6" s="9" t="s">
        <v>21</v>
      </c>
      <c r="E6" s="9"/>
      <c r="F6" s="9"/>
      <c r="G6" s="10"/>
      <c r="H6" s="11"/>
      <c r="I6" s="10" t="s">
        <v>14</v>
      </c>
    </row>
    <row r="7" spans="1:9" ht="12.75">
      <c r="A7" s="9"/>
      <c r="B7" s="9"/>
      <c r="C7" s="15"/>
      <c r="D7" s="9"/>
      <c r="E7" s="9"/>
      <c r="F7" s="9"/>
      <c r="G7" s="10" t="s">
        <v>9</v>
      </c>
      <c r="H7" s="11"/>
      <c r="I7" s="10">
        <f>SUM(C15*32/100)</f>
        <v>6.72</v>
      </c>
    </row>
    <row r="8" spans="1:9" ht="13.5" thickBot="1">
      <c r="A8" s="9"/>
      <c r="B8" s="9"/>
      <c r="C8" s="9" t="s">
        <v>2</v>
      </c>
      <c r="D8" s="9"/>
      <c r="E8" s="9" t="s">
        <v>3</v>
      </c>
      <c r="F8" s="9"/>
      <c r="G8" s="10">
        <f>SUM(C2+SUM(C4/7.8))</f>
        <v>0</v>
      </c>
      <c r="H8" s="11"/>
      <c r="I8" s="10"/>
    </row>
    <row r="9" spans="1:9" ht="13.5" thickBot="1">
      <c r="A9" s="9"/>
      <c r="B9" s="9" t="s">
        <v>1</v>
      </c>
      <c r="C9" s="16">
        <f>SUM(C4-G14)</f>
        <v>0</v>
      </c>
      <c r="D9" s="9" t="s">
        <v>22</v>
      </c>
      <c r="E9" s="16">
        <f>SUM(C4-G8)</f>
        <v>0</v>
      </c>
      <c r="F9" s="9" t="s">
        <v>22</v>
      </c>
      <c r="G9" s="10"/>
      <c r="H9" s="11"/>
      <c r="I9" s="10" t="s">
        <v>15</v>
      </c>
    </row>
    <row r="10" spans="1:9" ht="13.5" thickBot="1">
      <c r="A10" s="9"/>
      <c r="B10" s="9"/>
      <c r="C10" s="9"/>
      <c r="D10" s="9"/>
      <c r="E10" s="9"/>
      <c r="F10" s="9"/>
      <c r="G10" s="10" t="s">
        <v>10</v>
      </c>
      <c r="H10" s="11"/>
      <c r="I10" s="10">
        <f>SUM(C16*4/100)</f>
        <v>0</v>
      </c>
    </row>
    <row r="11" spans="1:9" ht="13.5" thickBot="1">
      <c r="A11" s="9"/>
      <c r="B11" s="9" t="s">
        <v>4</v>
      </c>
      <c r="C11" s="16">
        <f>SUM(G11-G14)</f>
        <v>0</v>
      </c>
      <c r="D11" s="9" t="s">
        <v>22</v>
      </c>
      <c r="E11" s="16">
        <f>SUM(G11-G8)</f>
        <v>0</v>
      </c>
      <c r="F11" s="9" t="s">
        <v>22</v>
      </c>
      <c r="G11" s="10">
        <f>SUM(C4+G5)</f>
        <v>0</v>
      </c>
      <c r="H11" s="11"/>
      <c r="I11" s="10"/>
    </row>
    <row r="12" spans="1:9" ht="12.75">
      <c r="A12" s="9"/>
      <c r="B12" s="9"/>
      <c r="C12" s="9"/>
      <c r="D12" s="9"/>
      <c r="E12" s="9"/>
      <c r="F12" s="9"/>
      <c r="G12" s="10"/>
      <c r="H12" s="11"/>
      <c r="I12" s="10" t="s">
        <v>17</v>
      </c>
    </row>
    <row r="13" spans="1:9" ht="12.75">
      <c r="A13" s="9"/>
      <c r="B13" s="9"/>
      <c r="C13" s="9"/>
      <c r="D13" s="9"/>
      <c r="E13" s="9"/>
      <c r="F13" s="9"/>
      <c r="G13" s="10" t="s">
        <v>11</v>
      </c>
      <c r="H13" s="11"/>
      <c r="I13" s="10">
        <f>SUM(I4+I7+I10)</f>
        <v>28.84</v>
      </c>
    </row>
    <row r="14" spans="1:9" ht="12.75">
      <c r="A14" s="9" t="s">
        <v>13</v>
      </c>
      <c r="B14" s="9" t="s">
        <v>12</v>
      </c>
      <c r="C14" s="17">
        <v>79</v>
      </c>
      <c r="D14" s="9"/>
      <c r="E14" s="9"/>
      <c r="F14" s="9"/>
      <c r="G14" s="10">
        <f>SUM(G8*1.03)</f>
        <v>0</v>
      </c>
      <c r="H14" s="11"/>
      <c r="I14" s="10"/>
    </row>
    <row r="15" spans="1:9" ht="12.75">
      <c r="A15" s="9"/>
      <c r="B15" s="9" t="s">
        <v>14</v>
      </c>
      <c r="C15" s="17">
        <v>21</v>
      </c>
      <c r="D15" s="9"/>
      <c r="E15" s="9"/>
      <c r="F15" s="9"/>
      <c r="G15" s="11"/>
      <c r="H15" s="11"/>
      <c r="I15" s="10" t="s">
        <v>18</v>
      </c>
    </row>
    <row r="16" spans="1:9" ht="12.75">
      <c r="A16" s="9"/>
      <c r="B16" s="9" t="s">
        <v>15</v>
      </c>
      <c r="C16" s="17">
        <v>0</v>
      </c>
      <c r="D16" s="9"/>
      <c r="E16" s="9"/>
      <c r="F16" s="9"/>
      <c r="G16" s="11"/>
      <c r="H16" s="11"/>
      <c r="I16" s="18">
        <f>SUM(I13*0.000042)</f>
        <v>0.00121128</v>
      </c>
    </row>
    <row r="17" spans="1:9" ht="12.75">
      <c r="A17" s="9"/>
      <c r="B17" s="9"/>
      <c r="C17" s="9"/>
      <c r="D17" s="9"/>
      <c r="E17" s="9"/>
      <c r="F17" s="9"/>
      <c r="G17" s="10"/>
      <c r="H17" s="19"/>
      <c r="I17" s="11"/>
    </row>
    <row r="19" spans="1:6" ht="26.25" customHeight="1">
      <c r="A19" s="3" t="s">
        <v>23</v>
      </c>
      <c r="B19" s="4"/>
      <c r="C19" s="4"/>
      <c r="D19" s="4"/>
      <c r="E19" s="4"/>
      <c r="F19" s="5"/>
    </row>
    <row r="21" spans="1:6" ht="12.75">
      <c r="A21" s="6" t="s">
        <v>25</v>
      </c>
      <c r="B21" s="7"/>
      <c r="C21" s="7"/>
      <c r="D21" s="7"/>
      <c r="E21" s="7"/>
      <c r="F21" s="8"/>
    </row>
  </sheetData>
  <sheetProtection password="C931" sheet="1" objects="1" scenarios="1"/>
  <mergeCells count="3">
    <mergeCell ref="A19:F19"/>
    <mergeCell ref="E2:F2"/>
    <mergeCell ref="A21:F2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Novartis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Humphries</dc:creator>
  <cp:keywords/>
  <dc:description/>
  <cp:lastModifiedBy>Dominic Humphries</cp:lastModifiedBy>
  <dcterms:created xsi:type="dcterms:W3CDTF">2002-05-09T09:46:50Z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